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減免観覧申込書 " sheetId="1" r:id="rId1"/>
  </sheets>
  <externalReferences>
    <externalReference r:id="rId2"/>
  </externalReferences>
  <definedNames>
    <definedName name="_xlnm.Print_Area" localSheetId="0">'減免観覧申込書 '!$A$1:$T$36</definedName>
  </definedNames>
  <calcPr calcId="145621"/>
</workbook>
</file>

<file path=xl/calcChain.xml><?xml version="1.0" encoding="utf-8"?>
<calcChain xmlns="http://schemas.openxmlformats.org/spreadsheetml/2006/main">
  <c r="H20" i="1" l="1"/>
  <c r="P19" i="1"/>
  <c r="O19" i="1"/>
  <c r="M19" i="1"/>
  <c r="P18" i="1"/>
  <c r="O18" i="1"/>
  <c r="M18" i="1"/>
  <c r="P17" i="1"/>
  <c r="R17" i="1" s="1"/>
  <c r="O17" i="1"/>
  <c r="M17" i="1"/>
  <c r="N14" i="1"/>
  <c r="M14" i="1"/>
  <c r="R13" i="1"/>
  <c r="I22" i="1" s="1"/>
  <c r="O20" i="1" l="1"/>
  <c r="L17" i="1"/>
  <c r="Q17" i="1" s="1"/>
  <c r="L19" i="1"/>
  <c r="Q19" i="1" s="1"/>
  <c r="L18" i="1"/>
  <c r="Q18" i="1" s="1"/>
</calcChain>
</file>

<file path=xl/sharedStrings.xml><?xml version="1.0" encoding="utf-8"?>
<sst xmlns="http://schemas.openxmlformats.org/spreadsheetml/2006/main" count="74" uniqueCount="51">
  <si>
    <t>第３号様式</t>
    <rPh sb="0" eb="1">
      <t>ダイ</t>
    </rPh>
    <rPh sb="2" eb="3">
      <t>ゴウ</t>
    </rPh>
    <rPh sb="3" eb="5">
      <t>ヨウシキ</t>
    </rPh>
    <phoneticPr fontId="3"/>
  </si>
  <si>
    <t>申込日</t>
    <rPh sb="0" eb="2">
      <t>モウシコ</t>
    </rPh>
    <rPh sb="2" eb="3">
      <t>ビ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</si>
  <si>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</si>
  <si>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</si>
  <si>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</si>
  <si>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《減　免　観　覧　申　込　書》</t>
    <rPh sb="1" eb="2">
      <t>ゲン</t>
    </rPh>
    <rPh sb="3" eb="4">
      <t>メン</t>
    </rPh>
    <rPh sb="5" eb="6">
      <t>ミ</t>
    </rPh>
    <rPh sb="7" eb="8">
      <t>ラン</t>
    </rPh>
    <rPh sb="9" eb="10">
      <t>モウ</t>
    </rPh>
    <rPh sb="11" eb="12">
      <t>コ</t>
    </rPh>
    <rPh sb="13" eb="14">
      <t>ショ</t>
    </rPh>
    <phoneticPr fontId="3"/>
  </si>
  <si>
    <t>申込者</t>
    <rPh sb="0" eb="2">
      <t>モウシコミ</t>
    </rPh>
    <rPh sb="2" eb="3">
      <t>シャ</t>
    </rPh>
    <phoneticPr fontId="3"/>
  </si>
  <si>
    <t>ご来館日</t>
    <rPh sb="1" eb="3">
      <t>ライカン</t>
    </rPh>
    <rPh sb="3" eb="4">
      <t>ビ</t>
    </rPh>
    <phoneticPr fontId="3"/>
  </si>
  <si>
    <t>　</t>
    <phoneticPr fontId="3"/>
  </si>
  <si>
    <t>　</t>
    <phoneticPr fontId="3"/>
  </si>
  <si>
    <t>時　間</t>
    <rPh sb="0" eb="1">
      <t>トキ</t>
    </rPh>
    <rPh sb="2" eb="3">
      <t>アイダ</t>
    </rPh>
    <phoneticPr fontId="3"/>
  </si>
  <si>
    <t>：</t>
    <phoneticPr fontId="3"/>
  </si>
  <si>
    <t>～</t>
    <phoneticPr fontId="3"/>
  </si>
  <si>
    <t>　</t>
    <phoneticPr fontId="3"/>
  </si>
  <si>
    <t>団体名</t>
    <rPh sb="0" eb="2">
      <t>ダンタイ</t>
    </rPh>
    <rPh sb="2" eb="3">
      <t>メイ</t>
    </rPh>
    <phoneticPr fontId="3"/>
  </si>
  <si>
    <t>代表者</t>
    <rPh sb="0" eb="3">
      <t>ダイヒョウシャ</t>
    </rPh>
    <phoneticPr fontId="3"/>
  </si>
  <si>
    <t>TEL</t>
    <phoneticPr fontId="3"/>
  </si>
  <si>
    <t>FAX</t>
    <phoneticPr fontId="3"/>
  </si>
  <si>
    <t>太枠内で該当する箇所に人数をご記入ください。なお、無料観覧者については、証明書等を提示してください。</t>
    <rPh sb="0" eb="1">
      <t>フトイ</t>
    </rPh>
    <rPh sb="1" eb="2">
      <t>ワク</t>
    </rPh>
    <rPh sb="2" eb="3">
      <t>ナイ</t>
    </rPh>
    <rPh sb="4" eb="6">
      <t>ガイトウ</t>
    </rPh>
    <rPh sb="8" eb="10">
      <t>カショ</t>
    </rPh>
    <rPh sb="11" eb="13">
      <t>ニンズウ</t>
    </rPh>
    <rPh sb="15" eb="17">
      <t>キニュウ</t>
    </rPh>
    <rPh sb="25" eb="27">
      <t>ムリョウ</t>
    </rPh>
    <rPh sb="27" eb="30">
      <t>カンランシャ</t>
    </rPh>
    <rPh sb="36" eb="39">
      <t>ショウメイショ</t>
    </rPh>
    <rPh sb="39" eb="40">
      <t>トウ</t>
    </rPh>
    <rPh sb="41" eb="43">
      <t>テイジ</t>
    </rPh>
    <phoneticPr fontId="3"/>
  </si>
  <si>
    <t>　観　覧　者　区　分</t>
    <rPh sb="1" eb="2">
      <t>ミ</t>
    </rPh>
    <rPh sb="3" eb="4">
      <t>ラン</t>
    </rPh>
    <rPh sb="5" eb="6">
      <t>モノ</t>
    </rPh>
    <rPh sb="7" eb="8">
      <t>ク</t>
    </rPh>
    <rPh sb="9" eb="10">
      <t>ブ</t>
    </rPh>
    <phoneticPr fontId="3"/>
  </si>
  <si>
    <t>人　数</t>
    <rPh sb="0" eb="1">
      <t>ヒト</t>
    </rPh>
    <rPh sb="2" eb="3">
      <t>スウ</t>
    </rPh>
    <phoneticPr fontId="3"/>
  </si>
  <si>
    <t>介　護　者　　</t>
    <rPh sb="0" eb="1">
      <t>スケ</t>
    </rPh>
    <rPh sb="2" eb="3">
      <t>マモル</t>
    </rPh>
    <rPh sb="4" eb="5">
      <t>シャ</t>
    </rPh>
    <phoneticPr fontId="3"/>
  </si>
  <si>
    <t>無料観覧者</t>
    <rPh sb="0" eb="2">
      <t>ムリョウ</t>
    </rPh>
    <rPh sb="2" eb="5">
      <t>カンランシャ</t>
    </rPh>
    <phoneticPr fontId="3"/>
  </si>
  <si>
    <r>
      <t>障害者</t>
    </r>
    <r>
      <rPr>
        <sz val="10"/>
        <color theme="1"/>
        <rFont val="HGS明朝B"/>
        <family val="1"/>
        <charset val="128"/>
      </rPr>
      <t>※</t>
    </r>
    <rPh sb="0" eb="3">
      <t>ショウガイシャ</t>
    </rPh>
    <phoneticPr fontId="3"/>
  </si>
  <si>
    <t>身体障害者手帳（第１種）</t>
    <rPh sb="0" eb="2">
      <t>シンタイ</t>
    </rPh>
    <rPh sb="2" eb="5">
      <t>ショウガイシャ</t>
    </rPh>
    <rPh sb="5" eb="7">
      <t>テチョウ</t>
    </rPh>
    <rPh sb="8" eb="9">
      <t>ダイ</t>
    </rPh>
    <rPh sb="10" eb="11">
      <t>シュ</t>
    </rPh>
    <phoneticPr fontId="3"/>
  </si>
  <si>
    <t>名</t>
    <rPh sb="0" eb="1">
      <t>メイ</t>
    </rPh>
    <phoneticPr fontId="3"/>
  </si>
  <si>
    <t>療育手帳（A）</t>
    <rPh sb="0" eb="2">
      <t>リョウイク</t>
    </rPh>
    <rPh sb="2" eb="4">
      <t>テチョウ</t>
    </rPh>
    <phoneticPr fontId="3"/>
  </si>
  <si>
    <t>精神障害者保健福祉手帳（１級）</t>
    <rPh sb="0" eb="2">
      <t>セイシン</t>
    </rPh>
    <rPh sb="2" eb="4">
      <t>ショウガイ</t>
    </rPh>
    <rPh sb="4" eb="5">
      <t>シャ</t>
    </rPh>
    <rPh sb="5" eb="7">
      <t>ホケン</t>
    </rPh>
    <rPh sb="7" eb="9">
      <t>フクシ</t>
    </rPh>
    <rPh sb="9" eb="11">
      <t>テチョウ</t>
    </rPh>
    <rPh sb="13" eb="14">
      <t>キュウ</t>
    </rPh>
    <phoneticPr fontId="3"/>
  </si>
  <si>
    <t>その他の障害者</t>
    <rPh sb="2" eb="3">
      <t>タ</t>
    </rPh>
    <rPh sb="4" eb="7">
      <t>ショウガイシャ</t>
    </rPh>
    <phoneticPr fontId="3"/>
  </si>
  <si>
    <t>介護者は有料</t>
    <rPh sb="0" eb="3">
      <t>カイゴシャ</t>
    </rPh>
    <rPh sb="4" eb="6">
      <t>ユウリョウ</t>
    </rPh>
    <phoneticPr fontId="3"/>
  </si>
  <si>
    <t>高齢者</t>
    <rPh sb="0" eb="3">
      <t>コウレイシャ</t>
    </rPh>
    <phoneticPr fontId="3"/>
  </si>
  <si>
    <r>
      <t>市内に</t>
    </r>
    <r>
      <rPr>
        <sz val="12"/>
        <rFont val="HGS明朝B"/>
        <family val="1"/>
        <charset val="128"/>
      </rPr>
      <t>住所を有する</t>
    </r>
    <r>
      <rPr>
        <sz val="12"/>
        <color theme="1"/>
        <rFont val="HGS明朝B"/>
        <family val="1"/>
        <charset val="128"/>
      </rPr>
      <t>65歳以上の方</t>
    </r>
    <rPh sb="0" eb="2">
      <t>シナイ</t>
    </rPh>
    <rPh sb="3" eb="5">
      <t>ジュウショ</t>
    </rPh>
    <rPh sb="5" eb="6">
      <t>ジュウショ</t>
    </rPh>
    <rPh sb="6" eb="7">
      <t>ユウ</t>
    </rPh>
    <rPh sb="11" eb="14">
      <t>サイイジョウ</t>
    </rPh>
    <rPh sb="15" eb="16">
      <t>カタ</t>
    </rPh>
    <phoneticPr fontId="3"/>
  </si>
  <si>
    <r>
      <t>合計</t>
    </r>
    <r>
      <rPr>
        <b/>
        <sz val="10"/>
        <color rgb="FFFF33CC"/>
        <rFont val="HGS明朝B"/>
        <family val="1"/>
        <charset val="128"/>
      </rPr>
      <t>（イ）</t>
    </r>
    <rPh sb="0" eb="2">
      <t>ゴウケイ</t>
    </rPh>
    <phoneticPr fontId="3"/>
  </si>
  <si>
    <r>
      <t>合　　　計</t>
    </r>
    <r>
      <rPr>
        <b/>
        <sz val="12"/>
        <color theme="4" tint="-0.499984740745262"/>
        <rFont val="HGS明朝B"/>
        <family val="1"/>
        <charset val="128"/>
      </rPr>
      <t>（ロ）</t>
    </r>
    <rPh sb="0" eb="1">
      <t>ア</t>
    </rPh>
    <rPh sb="4" eb="5">
      <t>ケイ</t>
    </rPh>
    <phoneticPr fontId="3"/>
  </si>
  <si>
    <t>(注）※ 身体障害者手帳（第１種）、療育手帳（Ａ）、精神障害者福祉手帳（１級）の交付を受けている障害者１名につき介護者１名となります。それ以外（第2種、B、２級、３級など）の方はその他の欄にご記入ください。</t>
    <phoneticPr fontId="3"/>
  </si>
  <si>
    <t>上記に該当しない方は下記の欄にご記入ください。</t>
    <rPh sb="0" eb="2">
      <t>ジョウキ</t>
    </rPh>
    <rPh sb="3" eb="5">
      <t>ガイトウ</t>
    </rPh>
    <rPh sb="8" eb="9">
      <t>カタ</t>
    </rPh>
    <rPh sb="10" eb="12">
      <t>カキ</t>
    </rPh>
    <rPh sb="13" eb="14">
      <t>ラン</t>
    </rPh>
    <rPh sb="16" eb="18">
      <t>キニュウ</t>
    </rPh>
    <phoneticPr fontId="3"/>
  </si>
  <si>
    <t>※消費税率の改定に伴い、2019年10月１日より記載料金より各１０円の値上げと なります。ご理解の程よろしくお願い申し上げます。</t>
    <phoneticPr fontId="3"/>
  </si>
  <si>
    <t>有料観覧者</t>
    <rPh sb="0" eb="2">
      <t>ユウリョウ</t>
    </rPh>
    <rPh sb="2" eb="5">
      <t>カンランシャ</t>
    </rPh>
    <phoneticPr fontId="3"/>
  </si>
  <si>
    <t>一　般</t>
    <rPh sb="0" eb="1">
      <t>イチ</t>
    </rPh>
    <rPh sb="2" eb="3">
      <t>ハン</t>
    </rPh>
    <phoneticPr fontId="3"/>
  </si>
  <si>
    <t>＠</t>
    <phoneticPr fontId="3"/>
  </si>
  <si>
    <t>円</t>
    <rPh sb="0" eb="1">
      <t>エン</t>
    </rPh>
    <phoneticPr fontId="3"/>
  </si>
  <si>
    <t>中・高・大</t>
    <rPh sb="0" eb="1">
      <t>ナカ</t>
    </rPh>
    <rPh sb="2" eb="3">
      <t>コウ</t>
    </rPh>
    <rPh sb="4" eb="5">
      <t>ダイ</t>
    </rPh>
    <phoneticPr fontId="3"/>
  </si>
  <si>
    <t>小学生</t>
    <rPh sb="0" eb="3">
      <t>ショウガクセイ</t>
    </rPh>
    <phoneticPr fontId="3"/>
  </si>
  <si>
    <r>
      <t>合　　　計　</t>
    </r>
    <r>
      <rPr>
        <b/>
        <sz val="12"/>
        <color theme="9" tint="-0.499984740745262"/>
        <rFont val="HGS明朝B"/>
        <family val="1"/>
        <charset val="128"/>
      </rPr>
      <t>（ハ）</t>
    </r>
    <rPh sb="0" eb="1">
      <t>ア</t>
    </rPh>
    <rPh sb="4" eb="5">
      <t>ケイ</t>
    </rPh>
    <phoneticPr fontId="3"/>
  </si>
  <si>
    <t>合　　計</t>
    <rPh sb="0" eb="1">
      <t>ア</t>
    </rPh>
    <rPh sb="3" eb="4">
      <t>ケイ</t>
    </rPh>
    <phoneticPr fontId="3"/>
  </si>
  <si>
    <r>
      <t>観覧者総数</t>
    </r>
    <r>
      <rPr>
        <sz val="12"/>
        <color rgb="FFFF33CC"/>
        <rFont val="HGS明朝B"/>
        <family val="1"/>
        <charset val="128"/>
      </rPr>
      <t>（イ）</t>
    </r>
    <r>
      <rPr>
        <sz val="12"/>
        <color theme="1"/>
        <rFont val="HGS明朝B"/>
        <family val="1"/>
        <charset val="128"/>
      </rPr>
      <t>＋</t>
    </r>
    <r>
      <rPr>
        <sz val="12"/>
        <color theme="4" tint="-0.499984740745262"/>
        <rFont val="HGS明朝B"/>
        <family val="1"/>
        <charset val="128"/>
      </rPr>
      <t>（ロ）</t>
    </r>
    <r>
      <rPr>
        <sz val="12"/>
        <color theme="1"/>
        <rFont val="HGS明朝B"/>
        <family val="1"/>
        <charset val="128"/>
      </rPr>
      <t>＋</t>
    </r>
    <r>
      <rPr>
        <sz val="12"/>
        <color theme="9" tint="-0.499984740745262"/>
        <rFont val="HGS明朝B"/>
        <family val="1"/>
        <charset val="128"/>
      </rPr>
      <t>（ハ）</t>
    </r>
    <rPh sb="0" eb="3">
      <t>カンランシャ</t>
    </rPh>
    <rPh sb="3" eb="5">
      <t>ソウスウ</t>
    </rPh>
    <phoneticPr fontId="3"/>
  </si>
  <si>
    <t>※観覧者総数20名以上は団体料金</t>
    <rPh sb="1" eb="4">
      <t>カンランシャ</t>
    </rPh>
    <rPh sb="4" eb="6">
      <t>ソウスウ</t>
    </rPh>
    <rPh sb="8" eb="11">
      <t>メイイジョウ</t>
    </rPh>
    <rPh sb="12" eb="14">
      <t>ダンタイ</t>
    </rPh>
    <rPh sb="14" eb="16">
      <t>リョウキン</t>
    </rPh>
    <phoneticPr fontId="3"/>
  </si>
  <si>
    <t>備考</t>
    <rPh sb="0" eb="2">
      <t>ビコウ</t>
    </rPh>
    <phoneticPr fontId="3"/>
  </si>
  <si>
    <t>[いわき市石炭化石館　返信欄]</t>
    <rPh sb="4" eb="5">
      <t>シ</t>
    </rPh>
    <rPh sb="5" eb="7">
      <t>セキタン</t>
    </rPh>
    <rPh sb="7" eb="9">
      <t>カセキ</t>
    </rPh>
    <rPh sb="9" eb="10">
      <t>カン</t>
    </rPh>
    <rPh sb="11" eb="13">
      <t>ヘンシン</t>
    </rPh>
    <rPh sb="13" eb="14">
      <t>ラン</t>
    </rPh>
    <phoneticPr fontId="3"/>
  </si>
  <si>
    <t>FAX送付先</t>
    <rPh sb="3" eb="5">
      <t>ソウフ</t>
    </rPh>
    <rPh sb="5" eb="6">
      <t>サキ</t>
    </rPh>
    <phoneticPr fontId="3"/>
  </si>
  <si>
    <t>０２４６－４２－３１５７　　　いわき市石炭・化石館　ほるる</t>
    <rPh sb="18" eb="19">
      <t>シ</t>
    </rPh>
    <rPh sb="19" eb="21">
      <t>セキタン</t>
    </rPh>
    <rPh sb="22" eb="24">
      <t>カセキ</t>
    </rPh>
    <rPh sb="24" eb="25">
      <t>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</si>
</sst>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HGS明朝B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HGS明朝B"/>
      <family val="1"/>
      <charset val="128"/>
    </font>
    <font>
      <sz val="12"/>
      <color theme="1"/>
      <name val="HG明朝B"/>
      <family val="1"/>
      <charset val="128"/>
    </font>
    <font>
      <sz val="14"/>
      <color theme="1"/>
      <name val="HGS明朝B"/>
      <family val="1"/>
      <charset val="128"/>
    </font>
    <font>
      <sz val="12"/>
      <color theme="1"/>
      <name val="HGP明朝B"/>
      <family val="1"/>
      <charset val="128"/>
    </font>
    <font>
      <sz val="10"/>
      <name val="HGS明朝B"/>
      <family val="1"/>
      <charset val="128"/>
    </font>
    <font>
      <sz val="10"/>
      <color theme="1"/>
      <name val="HGS明朝B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HGS明朝B"/>
      <family val="1"/>
      <charset val="128"/>
    </font>
    <font>
      <sz val="12"/>
      <color rgb="FF000000"/>
      <name val="HGS明朝B"/>
      <family val="1"/>
      <charset val="128"/>
    </font>
    <font>
      <b/>
      <sz val="10"/>
      <color rgb="FFFF33CC"/>
      <name val="HGS明朝B"/>
      <family val="1"/>
      <charset val="128"/>
    </font>
    <font>
      <b/>
      <sz val="12"/>
      <color theme="4" tint="-0.499984740745262"/>
      <name val="HGS明朝B"/>
      <family val="1"/>
      <charset val="128"/>
    </font>
    <font>
      <sz val="10"/>
      <color rgb="FF000000"/>
      <name val="HGS明朝B"/>
      <family val="1"/>
      <charset val="128"/>
    </font>
    <font>
      <sz val="7.5"/>
      <color rgb="FF000000"/>
      <name val="HGP明朝B"/>
      <family val="1"/>
      <charset val="128"/>
    </font>
    <font>
      <sz val="20"/>
      <color theme="1"/>
      <name val="HGP明朝B"/>
      <family val="1"/>
      <charset val="128"/>
    </font>
    <font>
      <sz val="14"/>
      <color theme="1"/>
      <name val="HGP明朝B"/>
      <family val="1"/>
      <charset val="128"/>
    </font>
    <font>
      <b/>
      <sz val="12"/>
      <color theme="9" tint="-0.499984740745262"/>
      <name val="HGS明朝B"/>
      <family val="1"/>
      <charset val="128"/>
    </font>
    <font>
      <sz val="12"/>
      <color rgb="FFFF33CC"/>
      <name val="HGS明朝B"/>
      <family val="1"/>
      <charset val="128"/>
    </font>
    <font>
      <sz val="12"/>
      <color theme="4" tint="-0.499984740745262"/>
      <name val="HGS明朝B"/>
      <family val="1"/>
      <charset val="128"/>
    </font>
    <font>
      <sz val="12"/>
      <color theme="9" tint="-0.499984740745262"/>
      <name val="HGS明朝B"/>
      <family val="1"/>
      <charset val="128"/>
    </font>
    <font>
      <sz val="20"/>
      <color theme="1"/>
      <name val="HGS明朝B"/>
      <family val="1"/>
      <charset val="128"/>
    </font>
    <font>
      <sz val="11"/>
      <color theme="1"/>
      <name val="HGS明朝B"/>
      <family val="1"/>
      <charset val="128"/>
    </font>
    <font>
      <sz val="10"/>
      <color theme="1"/>
      <name val="HGP明朝B"/>
      <family val="1"/>
      <charset val="128"/>
    </font>
    <font>
      <sz val="9"/>
      <color theme="1"/>
      <name val="HGS明朝B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3E9F5"/>
        <bgColor indexed="64"/>
      </patternFill>
    </fill>
    <fill>
      <patternFill patternType="solid">
        <fgColor rgb="FFFFE5F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CC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>
      <alignment vertical="center"/>
    </xf>
    <xf numFmtId="0" fontId="2" fillId="0" borderId="5" xfId="0" applyNumberFormat="1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righ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9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0" fontId="4" fillId="0" borderId="0" xfId="0" applyFont="1" applyBorder="1" applyAlignment="1"/>
    <xf numFmtId="0" fontId="9" fillId="0" borderId="0" xfId="0" applyFont="1" applyAlignment="1"/>
    <xf numFmtId="0" fontId="10" fillId="0" borderId="0" xfId="0" applyFont="1">
      <alignment vertical="center"/>
    </xf>
    <xf numFmtId="0" fontId="10" fillId="0" borderId="0" xfId="0" applyFont="1" applyBorder="1">
      <alignment vertical="center"/>
    </xf>
    <xf numFmtId="0" fontId="11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4" borderId="23" xfId="0" applyNumberFormat="1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4" borderId="28" xfId="0" applyNumberFormat="1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4" borderId="38" xfId="0" applyNumberFormat="1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16" fillId="0" borderId="0" xfId="0" applyFont="1" applyAlignment="1">
      <alignment horizontal="left" vertical="center" wrapText="1" shrinkToFit="1" readingOrder="1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>
      <alignment vertical="center"/>
    </xf>
    <xf numFmtId="0" fontId="12" fillId="5" borderId="47" xfId="0" applyNumberFormat="1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NumberFormat="1" applyFont="1" applyFill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2" fillId="0" borderId="49" xfId="0" applyNumberFormat="1" applyFont="1" applyBorder="1" applyAlignment="1">
      <alignment horizontal="center" vertical="center"/>
    </xf>
    <xf numFmtId="0" fontId="18" fillId="0" borderId="49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right" vertical="center"/>
    </xf>
    <xf numFmtId="0" fontId="12" fillId="5" borderId="27" xfId="0" applyNumberFormat="1" applyFont="1" applyFill="1" applyBorder="1" applyAlignment="1">
      <alignment horizontal="right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3" xfId="0" applyNumberFormat="1" applyFont="1" applyFill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18" fillId="0" borderId="26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12" fillId="5" borderId="34" xfId="0" applyNumberFormat="1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right" vertical="center"/>
    </xf>
    <xf numFmtId="0" fontId="12" fillId="5" borderId="58" xfId="0" applyNumberFormat="1" applyFont="1" applyFill="1" applyBorder="1" applyAlignment="1">
      <alignment horizontal="right" vertical="center"/>
    </xf>
    <xf numFmtId="0" fontId="2" fillId="0" borderId="57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64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8" fillId="0" borderId="0" xfId="0" applyFo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>
      <alignment vertical="center"/>
    </xf>
    <xf numFmtId="0" fontId="8" fillId="0" borderId="5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2" fillId="0" borderId="21" xfId="0" applyFont="1" applyBorder="1">
      <alignment vertical="center"/>
    </xf>
    <xf numFmtId="0" fontId="4" fillId="0" borderId="24" xfId="0" applyFont="1" applyBorder="1">
      <alignment vertical="center"/>
    </xf>
    <xf numFmtId="0" fontId="10" fillId="0" borderId="30" xfId="0" applyFont="1" applyBorder="1">
      <alignment vertical="center"/>
    </xf>
    <xf numFmtId="0" fontId="9" fillId="0" borderId="1" xfId="0" applyFont="1" applyBorder="1">
      <alignment vertical="center"/>
    </xf>
    <xf numFmtId="0" fontId="10" fillId="0" borderId="1" xfId="0" applyFont="1" applyBorder="1">
      <alignment vertical="center"/>
    </xf>
    <xf numFmtId="0" fontId="26" fillId="0" borderId="1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31" xfId="0" applyFont="1" applyBorder="1">
      <alignment vertical="center"/>
    </xf>
    <xf numFmtId="0" fontId="27" fillId="0" borderId="4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31" xfId="0" applyFont="1" applyBorder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4" fillId="0" borderId="63" xfId="0" applyNumberFormat="1" applyFont="1" applyBorder="1" applyAlignment="1">
      <alignment horizontal="center" vertical="center"/>
    </xf>
    <xf numFmtId="0" fontId="24" fillId="0" borderId="61" xfId="0" applyNumberFormat="1" applyFont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38" fontId="19" fillId="0" borderId="26" xfId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12" fillId="5" borderId="34" xfId="0" applyFont="1" applyFill="1" applyBorder="1" applyAlignment="1">
      <alignment horizontal="center" vertical="center"/>
    </xf>
    <xf numFmtId="0" fontId="12" fillId="5" borderId="32" xfId="0" applyFont="1" applyFill="1" applyBorder="1" applyAlignment="1">
      <alignment horizontal="center" vertical="center"/>
    </xf>
    <xf numFmtId="38" fontId="19" fillId="0" borderId="33" xfId="1" applyFont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12" fillId="5" borderId="59" xfId="0" applyFont="1" applyFill="1" applyBorder="1" applyAlignment="1">
      <alignment horizontal="center" vertical="center"/>
    </xf>
    <xf numFmtId="0" fontId="12" fillId="5" borderId="57" xfId="0" applyFont="1" applyFill="1" applyBorder="1" applyAlignment="1">
      <alignment horizontal="center" vertical="center"/>
    </xf>
    <xf numFmtId="0" fontId="2" fillId="0" borderId="59" xfId="0" applyNumberFormat="1" applyFont="1" applyFill="1" applyBorder="1" applyAlignment="1">
      <alignment horizontal="center" vertical="center"/>
    </xf>
    <xf numFmtId="0" fontId="2" fillId="0" borderId="57" xfId="0" applyNumberFormat="1" applyFont="1" applyFill="1" applyBorder="1" applyAlignment="1">
      <alignment horizontal="center" vertical="center"/>
    </xf>
    <xf numFmtId="0" fontId="2" fillId="0" borderId="58" xfId="0" applyNumberFormat="1" applyFont="1" applyFill="1" applyBorder="1" applyAlignment="1">
      <alignment horizontal="center" vertical="center"/>
    </xf>
    <xf numFmtId="38" fontId="18" fillId="0" borderId="59" xfId="1" applyFont="1" applyFill="1" applyBorder="1" applyAlignment="1">
      <alignment horizontal="center" vertical="center"/>
    </xf>
    <xf numFmtId="38" fontId="18" fillId="0" borderId="57" xfId="1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16" fillId="0" borderId="0" xfId="0" applyFont="1" applyAlignment="1">
      <alignment horizontal="left" vertical="center" wrapText="1" shrinkToFit="1" readingOrder="1"/>
    </xf>
    <xf numFmtId="0" fontId="17" fillId="0" borderId="38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2" fillId="5" borderId="47" xfId="0" applyFont="1" applyFill="1" applyBorder="1" applyAlignment="1">
      <alignment horizontal="center" vertical="center"/>
    </xf>
    <xf numFmtId="0" fontId="12" fillId="5" borderId="48" xfId="0" applyFont="1" applyFill="1" applyBorder="1" applyAlignment="1">
      <alignment horizontal="center" vertical="center"/>
    </xf>
    <xf numFmtId="38" fontId="19" fillId="0" borderId="49" xfId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5" borderId="25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4" borderId="14" xfId="0" applyNumberFormat="1" applyFont="1" applyFill="1" applyBorder="1" applyAlignment="1">
      <alignment horizontal="center" vertical="distributed"/>
    </xf>
    <xf numFmtId="0" fontId="2" fillId="4" borderId="15" xfId="0" applyNumberFormat="1" applyFont="1" applyFill="1" applyBorder="1" applyAlignment="1">
      <alignment horizontal="center" vertical="distributed"/>
    </xf>
    <xf numFmtId="0" fontId="2" fillId="4" borderId="17" xfId="0" applyNumberFormat="1" applyFont="1" applyFill="1" applyBorder="1" applyAlignment="1">
      <alignment horizontal="center" vertical="distributed"/>
    </xf>
    <xf numFmtId="0" fontId="7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4" borderId="28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3" fillId="4" borderId="36" xfId="0" applyFont="1" applyFill="1" applyBorder="1" applyAlignment="1">
      <alignment horizontal="center" vertical="center" shrinkToFit="1"/>
    </xf>
    <xf numFmtId="0" fontId="13" fillId="4" borderId="37" xfId="0" applyFont="1" applyFill="1" applyBorder="1" applyAlignment="1">
      <alignment horizontal="center" vertical="center" shrinkToFit="1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right" vertical="center"/>
    </xf>
    <xf numFmtId="0" fontId="2" fillId="2" borderId="5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5">
    <dxf>
      <font>
        <color theme="0"/>
      </font>
    </dxf>
    <dxf>
      <font>
        <color theme="9" tint="0.79998168889431442"/>
      </font>
    </dxf>
    <dxf>
      <font>
        <color theme="9" tint="0.79998168889431442"/>
      </font>
    </dxf>
    <dxf>
      <font>
        <strike/>
        <color rgb="FFC00000"/>
      </font>
    </dxf>
    <dxf>
      <font>
        <u val="none"/>
        <color theme="0"/>
      </font>
    </dxf>
    <dxf>
      <font>
        <color theme="5" tint="0.79998168889431442"/>
      </font>
    </dxf>
    <dxf>
      <font>
        <color rgb="FFFFE5FD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79998168889431442"/>
      </font>
    </dxf>
    <dxf>
      <font>
        <color theme="0"/>
      </font>
    </dxf>
    <dxf>
      <font>
        <color theme="8" tint="0.7999816888943144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8187;&#20813;&#35251;&#35239;&#30003;&#36796;&#26360;2019930&#23436;&#25104;&#2441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減免観覧申込書 "/>
      <sheetName val="観覧料"/>
    </sheetNames>
    <sheetDataSet>
      <sheetData sheetId="0"/>
      <sheetData sheetId="1">
        <row r="2">
          <cell r="B2">
            <v>660</v>
          </cell>
          <cell r="C2">
            <v>590</v>
          </cell>
        </row>
        <row r="3">
          <cell r="B3">
            <v>440</v>
          </cell>
          <cell r="C3">
            <v>400</v>
          </cell>
        </row>
        <row r="4">
          <cell r="B4">
            <v>330</v>
          </cell>
          <cell r="C4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tabSelected="1" showWhiteSpace="0" view="pageBreakPreview" topLeftCell="A7" zoomScaleNormal="100" zoomScaleSheetLayoutView="100" workbookViewId="0">
      <selection activeCell="A4" sqref="A4:XFD6"/>
    </sheetView>
  </sheetViews>
  <sheetFormatPr defaultColWidth="5" defaultRowHeight="24.95" customHeight="1" x14ac:dyDescent="0.15"/>
  <cols>
    <col min="1" max="1" width="3.625" style="2" customWidth="1"/>
    <col min="2" max="10" width="5" style="2"/>
    <col min="11" max="11" width="5.875" style="2" customWidth="1"/>
    <col min="12" max="12" width="7.75" style="2" customWidth="1"/>
    <col min="13" max="13" width="5.125" style="2" customWidth="1"/>
    <col min="14" max="14" width="3.625" style="2" customWidth="1"/>
    <col min="15" max="15" width="6.25" style="2" customWidth="1"/>
    <col min="16" max="16" width="4.125" style="2" customWidth="1"/>
    <col min="17" max="17" width="4" style="2" customWidth="1"/>
    <col min="18" max="18" width="4.625" style="2" customWidth="1"/>
    <col min="19" max="19" width="5.625" style="2" customWidth="1"/>
    <col min="20" max="20" width="5" style="2" customWidth="1"/>
    <col min="21" max="21" width="2.5" style="2" customWidth="1"/>
    <col min="22" max="1877" width="5" style="2"/>
    <col min="1878" max="1878" width="5" style="2" customWidth="1"/>
    <col min="1879" max="16384" width="5" style="2"/>
  </cols>
  <sheetData>
    <row r="1" spans="1:47" ht="17.25" customHeight="1" x14ac:dyDescent="0.15">
      <c r="A1" s="193" t="s">
        <v>0</v>
      </c>
      <c r="B1" s="193"/>
      <c r="C1" s="193"/>
      <c r="D1" s="193"/>
      <c r="E1" s="1"/>
      <c r="F1" s="1"/>
      <c r="G1" s="1"/>
      <c r="H1" s="1"/>
      <c r="I1" s="1"/>
      <c r="J1" s="1"/>
      <c r="K1" s="1"/>
      <c r="L1" s="1"/>
      <c r="M1" s="194"/>
      <c r="N1" s="194"/>
      <c r="P1" s="194"/>
      <c r="R1" s="194"/>
    </row>
    <row r="2" spans="1:47" ht="17.25" customHeight="1" x14ac:dyDescent="0.15">
      <c r="B2" s="3"/>
      <c r="C2" s="3"/>
      <c r="D2" s="3"/>
      <c r="E2" s="3"/>
      <c r="F2" s="3"/>
      <c r="G2" s="3"/>
      <c r="H2" s="3"/>
      <c r="I2" s="3"/>
      <c r="J2" s="3"/>
      <c r="L2" s="4" t="s">
        <v>1</v>
      </c>
      <c r="M2" s="195"/>
      <c r="N2" s="195"/>
      <c r="O2" s="5" t="s">
        <v>2</v>
      </c>
      <c r="P2" s="195"/>
      <c r="Q2" s="5" t="s">
        <v>3</v>
      </c>
      <c r="R2" s="195"/>
      <c r="S2" s="5" t="s">
        <v>4</v>
      </c>
      <c r="U2" s="6"/>
    </row>
    <row r="3" spans="1:47" s="7" customFormat="1" ht="29.25" customHeight="1" x14ac:dyDescent="0.3">
      <c r="A3" s="196" t="s">
        <v>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Y3" s="8"/>
      <c r="Z3" s="8"/>
      <c r="AA3" s="9"/>
      <c r="AB3" s="9"/>
      <c r="AC3" s="9"/>
      <c r="AD3" s="9"/>
      <c r="AE3" s="9"/>
    </row>
    <row r="4" spans="1:47" ht="38.25" customHeight="1" x14ac:dyDescent="0.15">
      <c r="A4" s="10"/>
      <c r="B4" s="197" t="s">
        <v>6</v>
      </c>
      <c r="C4" s="200" t="s">
        <v>7</v>
      </c>
      <c r="D4" s="200"/>
      <c r="E4" s="201" t="s">
        <v>8</v>
      </c>
      <c r="F4" s="202"/>
      <c r="G4" s="11" t="s">
        <v>2</v>
      </c>
      <c r="H4" s="12"/>
      <c r="I4" s="13" t="s">
        <v>3</v>
      </c>
      <c r="J4" s="14" t="s">
        <v>9</v>
      </c>
      <c r="K4" s="15" t="s">
        <v>4</v>
      </c>
      <c r="L4" s="16" t="s">
        <v>10</v>
      </c>
      <c r="M4" s="17"/>
      <c r="N4" s="18" t="s">
        <v>11</v>
      </c>
      <c r="O4" s="19"/>
      <c r="P4" s="18" t="s">
        <v>12</v>
      </c>
      <c r="Q4" s="19" t="s">
        <v>13</v>
      </c>
      <c r="R4" s="18" t="s">
        <v>11</v>
      </c>
      <c r="S4" s="20"/>
      <c r="T4" s="21"/>
      <c r="Z4" s="22"/>
      <c r="AA4" s="22"/>
      <c r="AB4" s="10"/>
      <c r="AC4" s="10"/>
      <c r="AD4" s="10"/>
      <c r="AE4" s="10"/>
      <c r="AF4" s="10"/>
    </row>
    <row r="5" spans="1:47" ht="38.25" customHeight="1" x14ac:dyDescent="0.15">
      <c r="A5" s="10"/>
      <c r="B5" s="198"/>
      <c r="C5" s="203" t="s">
        <v>14</v>
      </c>
      <c r="D5" s="203"/>
      <c r="E5" s="204"/>
      <c r="F5" s="205"/>
      <c r="G5" s="205"/>
      <c r="H5" s="205"/>
      <c r="I5" s="205"/>
      <c r="J5" s="205"/>
      <c r="K5" s="205"/>
      <c r="L5" s="206"/>
      <c r="M5" s="187" t="s">
        <v>15</v>
      </c>
      <c r="N5" s="188"/>
      <c r="O5" s="187"/>
      <c r="P5" s="189"/>
      <c r="Q5" s="189"/>
      <c r="R5" s="189"/>
      <c r="S5" s="188"/>
      <c r="T5" s="23"/>
      <c r="U5" s="23"/>
      <c r="Y5" s="10"/>
      <c r="Z5" s="10"/>
      <c r="AA5" s="24"/>
      <c r="AB5" s="25"/>
      <c r="AC5" s="10"/>
      <c r="AD5" s="10"/>
      <c r="AE5" s="10"/>
    </row>
    <row r="6" spans="1:47" ht="38.25" customHeight="1" x14ac:dyDescent="0.15">
      <c r="A6" s="10"/>
      <c r="B6" s="199"/>
      <c r="C6" s="182" t="s">
        <v>16</v>
      </c>
      <c r="D6" s="182"/>
      <c r="E6" s="190"/>
      <c r="F6" s="191"/>
      <c r="G6" s="191"/>
      <c r="H6" s="191"/>
      <c r="I6" s="191"/>
      <c r="J6" s="192"/>
      <c r="K6" s="190" t="s">
        <v>17</v>
      </c>
      <c r="L6" s="192"/>
      <c r="M6" s="190"/>
      <c r="N6" s="191"/>
      <c r="O6" s="191"/>
      <c r="P6" s="191"/>
      <c r="Q6" s="191"/>
      <c r="R6" s="191"/>
      <c r="S6" s="192"/>
      <c r="U6" s="26"/>
      <c r="AA6" s="27"/>
      <c r="AB6" s="28"/>
    </row>
    <row r="7" spans="1:47" ht="18" customHeight="1" thickBot="1" x14ac:dyDescent="0.2">
      <c r="B7" s="29" t="s">
        <v>18</v>
      </c>
      <c r="C7" s="30"/>
      <c r="D7" s="30"/>
      <c r="E7" s="30"/>
      <c r="F7" s="30"/>
      <c r="G7" s="30"/>
      <c r="H7" s="30"/>
      <c r="I7" s="31"/>
      <c r="J7" s="31"/>
      <c r="K7" s="31"/>
      <c r="L7" s="31"/>
      <c r="M7" s="30"/>
      <c r="N7" s="30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47" ht="18.75" customHeight="1" x14ac:dyDescent="0.15">
      <c r="B8" s="151" t="s">
        <v>19</v>
      </c>
      <c r="C8" s="152"/>
      <c r="D8" s="152"/>
      <c r="E8" s="152"/>
      <c r="F8" s="152"/>
      <c r="G8" s="152"/>
      <c r="H8" s="152"/>
      <c r="I8" s="152"/>
      <c r="J8" s="152"/>
      <c r="K8" s="152"/>
      <c r="L8" s="153"/>
      <c r="M8" s="154" t="s">
        <v>20</v>
      </c>
      <c r="N8" s="155"/>
      <c r="O8" s="156"/>
      <c r="P8" s="157" t="s">
        <v>21</v>
      </c>
      <c r="Q8" s="158"/>
      <c r="R8" s="158"/>
      <c r="S8" s="159"/>
      <c r="V8" s="33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</row>
    <row r="9" spans="1:47" ht="29.25" customHeight="1" x14ac:dyDescent="0.15">
      <c r="B9" s="160" t="s">
        <v>22</v>
      </c>
      <c r="C9" s="161" t="s">
        <v>23</v>
      </c>
      <c r="D9" s="162"/>
      <c r="E9" s="168" t="s">
        <v>24</v>
      </c>
      <c r="F9" s="169"/>
      <c r="G9" s="169"/>
      <c r="H9" s="169"/>
      <c r="I9" s="169"/>
      <c r="J9" s="169"/>
      <c r="K9" s="169"/>
      <c r="L9" s="169"/>
      <c r="M9" s="34"/>
      <c r="N9" s="35"/>
      <c r="O9" s="36" t="s">
        <v>25</v>
      </c>
      <c r="P9" s="170"/>
      <c r="Q9" s="171"/>
      <c r="R9" s="171"/>
      <c r="S9" s="37" t="s">
        <v>25</v>
      </c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</row>
    <row r="10" spans="1:47" ht="29.25" customHeight="1" x14ac:dyDescent="0.15">
      <c r="B10" s="160"/>
      <c r="C10" s="163"/>
      <c r="D10" s="164"/>
      <c r="E10" s="172" t="s">
        <v>26</v>
      </c>
      <c r="F10" s="173"/>
      <c r="G10" s="173"/>
      <c r="H10" s="173"/>
      <c r="I10" s="173"/>
      <c r="J10" s="173"/>
      <c r="K10" s="173"/>
      <c r="L10" s="174"/>
      <c r="M10" s="38"/>
      <c r="N10" s="39"/>
      <c r="O10" s="40" t="s">
        <v>25</v>
      </c>
      <c r="P10" s="175"/>
      <c r="Q10" s="176"/>
      <c r="R10" s="176"/>
      <c r="S10" s="41" t="s">
        <v>25</v>
      </c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</row>
    <row r="11" spans="1:47" ht="29.25" customHeight="1" x14ac:dyDescent="0.15">
      <c r="B11" s="160"/>
      <c r="C11" s="163"/>
      <c r="D11" s="165"/>
      <c r="E11" s="177" t="s">
        <v>27</v>
      </c>
      <c r="F11" s="177"/>
      <c r="G11" s="177"/>
      <c r="H11" s="177"/>
      <c r="I11" s="177"/>
      <c r="J11" s="177"/>
      <c r="K11" s="177"/>
      <c r="L11" s="177"/>
      <c r="M11" s="38"/>
      <c r="N11" s="39"/>
      <c r="O11" s="40" t="s">
        <v>25</v>
      </c>
      <c r="P11" s="175"/>
      <c r="Q11" s="176"/>
      <c r="R11" s="176"/>
      <c r="S11" s="41" t="s">
        <v>25</v>
      </c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</row>
    <row r="12" spans="1:47" ht="29.25" customHeight="1" x14ac:dyDescent="0.15">
      <c r="B12" s="160"/>
      <c r="C12" s="166"/>
      <c r="D12" s="167"/>
      <c r="E12" s="178" t="s">
        <v>28</v>
      </c>
      <c r="F12" s="179"/>
      <c r="G12" s="179"/>
      <c r="H12" s="179"/>
      <c r="I12" s="179"/>
      <c r="J12" s="179"/>
      <c r="K12" s="179"/>
      <c r="L12" s="180"/>
      <c r="M12" s="42"/>
      <c r="N12" s="43"/>
      <c r="O12" s="44" t="s">
        <v>25</v>
      </c>
      <c r="P12" s="175" t="s">
        <v>29</v>
      </c>
      <c r="Q12" s="176"/>
      <c r="R12" s="176"/>
      <c r="S12" s="181"/>
      <c r="T12" s="1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</row>
    <row r="13" spans="1:47" ht="29.25" customHeight="1" thickBot="1" x14ac:dyDescent="0.2">
      <c r="B13" s="160"/>
      <c r="C13" s="182" t="s">
        <v>30</v>
      </c>
      <c r="D13" s="182"/>
      <c r="E13" s="183" t="s">
        <v>31</v>
      </c>
      <c r="F13" s="183"/>
      <c r="G13" s="183"/>
      <c r="H13" s="183"/>
      <c r="I13" s="183"/>
      <c r="J13" s="183"/>
      <c r="K13" s="183"/>
      <c r="L13" s="184"/>
      <c r="M13" s="45"/>
      <c r="N13" s="46"/>
      <c r="O13" s="47" t="s">
        <v>25</v>
      </c>
      <c r="P13" s="185" t="s">
        <v>32</v>
      </c>
      <c r="Q13" s="186"/>
      <c r="R13" s="48">
        <f>SUM(P9:R11)</f>
        <v>0</v>
      </c>
      <c r="S13" s="49" t="s">
        <v>25</v>
      </c>
      <c r="T13" s="5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</row>
    <row r="14" spans="1:47" ht="29.25" customHeight="1" thickBot="1" x14ac:dyDescent="0.2">
      <c r="B14" s="141"/>
      <c r="C14" s="134" t="s">
        <v>33</v>
      </c>
      <c r="D14" s="134"/>
      <c r="E14" s="134"/>
      <c r="F14" s="134"/>
      <c r="G14" s="134"/>
      <c r="H14" s="134"/>
      <c r="I14" s="134"/>
      <c r="J14" s="134"/>
      <c r="K14" s="134"/>
      <c r="L14" s="135"/>
      <c r="M14" s="51">
        <f>SUM(M9:M13)</f>
        <v>0</v>
      </c>
      <c r="N14" s="52">
        <f>SUM(N9:N13)</f>
        <v>0</v>
      </c>
      <c r="O14" s="53" t="s">
        <v>25</v>
      </c>
      <c r="P14" s="136"/>
      <c r="Q14" s="136"/>
      <c r="R14" s="54"/>
      <c r="S14" s="5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</row>
    <row r="15" spans="1:47" ht="41.25" customHeight="1" x14ac:dyDescent="0.15">
      <c r="B15" s="55"/>
      <c r="C15" s="137" t="s">
        <v>34</v>
      </c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</row>
    <row r="16" spans="1:47" ht="36.75" customHeight="1" thickBot="1" x14ac:dyDescent="0.2">
      <c r="B16" s="24" t="s">
        <v>35</v>
      </c>
      <c r="C16" s="33"/>
      <c r="D16" s="33"/>
      <c r="E16" s="33"/>
      <c r="F16" s="33"/>
      <c r="G16" s="33"/>
      <c r="H16" s="33"/>
      <c r="I16" s="33"/>
      <c r="J16" s="33"/>
      <c r="K16" s="10"/>
      <c r="L16" s="138" t="s">
        <v>36</v>
      </c>
      <c r="M16" s="138"/>
      <c r="N16" s="138"/>
      <c r="O16" s="138"/>
      <c r="P16" s="138"/>
      <c r="Q16" s="138"/>
      <c r="R16" s="138"/>
      <c r="S16" s="138"/>
      <c r="T16" s="56"/>
      <c r="U16" s="33"/>
      <c r="W16" s="57"/>
      <c r="X16" s="10"/>
      <c r="Y16" s="57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</row>
    <row r="17" spans="2:47" ht="28.5" customHeight="1" x14ac:dyDescent="0.15">
      <c r="B17" s="139" t="s">
        <v>37</v>
      </c>
      <c r="C17" s="142" t="s">
        <v>38</v>
      </c>
      <c r="D17" s="142"/>
      <c r="E17" s="142"/>
      <c r="F17" s="142"/>
      <c r="G17" s="143"/>
      <c r="H17" s="144"/>
      <c r="I17" s="145"/>
      <c r="J17" s="58" t="s">
        <v>25</v>
      </c>
      <c r="K17" s="59" t="s">
        <v>39</v>
      </c>
      <c r="L17" s="60">
        <f>IF(I22&lt;20,[1]観覧料!B2,[1]観覧料!C2)</f>
        <v>660</v>
      </c>
      <c r="M17" s="61" t="str">
        <f>IF(H17=0,"　","×")</f>
        <v>　</v>
      </c>
      <c r="N17" s="61"/>
      <c r="O17" s="62" t="str">
        <f>IF(H17=0,"  ",H17)</f>
        <v xml:space="preserve">  </v>
      </c>
      <c r="P17" s="63" t="str">
        <f>IF(H17=0," ","=")</f>
        <v xml:space="preserve"> </v>
      </c>
      <c r="Q17" s="146" t="str">
        <f>IF(L17*H17=0,"  ",L17*H17)</f>
        <v xml:space="preserve">  </v>
      </c>
      <c r="R17" s="146" t="e">
        <f>IF(P17*J17=0,"  ",P17*J17)</f>
        <v>#VALUE!</v>
      </c>
      <c r="S17" s="64" t="s">
        <v>40</v>
      </c>
      <c r="T17" s="56"/>
      <c r="U17" s="33"/>
      <c r="V17" s="57"/>
      <c r="W17" s="57"/>
      <c r="X17" s="10"/>
      <c r="Y17" s="57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</row>
    <row r="18" spans="2:47" ht="28.5" customHeight="1" x14ac:dyDescent="0.15">
      <c r="B18" s="140"/>
      <c r="C18" s="147" t="s">
        <v>41</v>
      </c>
      <c r="D18" s="147"/>
      <c r="E18" s="147"/>
      <c r="F18" s="147"/>
      <c r="G18" s="148"/>
      <c r="H18" s="149"/>
      <c r="I18" s="150"/>
      <c r="J18" s="65" t="s">
        <v>25</v>
      </c>
      <c r="K18" s="66" t="s">
        <v>39</v>
      </c>
      <c r="L18" s="67">
        <f>IF(I22&lt;20,[1]観覧料!B3,[1]観覧料!C3)</f>
        <v>440</v>
      </c>
      <c r="M18" s="68" t="str">
        <f t="shared" ref="M18:M19" si="0">IF(H18=0,"　","×")</f>
        <v>　</v>
      </c>
      <c r="N18" s="68"/>
      <c r="O18" s="69" t="str">
        <f>IF(H18=0,"  ",H18)</f>
        <v xml:space="preserve">  </v>
      </c>
      <c r="P18" s="70" t="str">
        <f>IF(H18=0," ","=")</f>
        <v xml:space="preserve"> </v>
      </c>
      <c r="Q18" s="118" t="str">
        <f>IF(L18*H18=0,"  ",L18*H18)</f>
        <v xml:space="preserve">  </v>
      </c>
      <c r="R18" s="118"/>
      <c r="S18" s="71" t="s">
        <v>40</v>
      </c>
      <c r="T18" s="10"/>
      <c r="U18" s="10"/>
      <c r="V18" s="10"/>
      <c r="W18" s="57"/>
      <c r="X18" s="10"/>
      <c r="Y18" s="57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</row>
    <row r="19" spans="2:47" ht="28.5" customHeight="1" x14ac:dyDescent="0.15">
      <c r="B19" s="140"/>
      <c r="C19" s="119" t="s">
        <v>42</v>
      </c>
      <c r="D19" s="119"/>
      <c r="E19" s="119"/>
      <c r="F19" s="119"/>
      <c r="G19" s="120"/>
      <c r="H19" s="121"/>
      <c r="I19" s="122"/>
      <c r="J19" s="72" t="s">
        <v>25</v>
      </c>
      <c r="K19" s="73" t="s">
        <v>39</v>
      </c>
      <c r="L19" s="74">
        <f>Y19+IF(I22&lt;20,[1]観覧料!B4,[1]観覧料!C4)</f>
        <v>330</v>
      </c>
      <c r="M19" s="75" t="str">
        <f t="shared" si="0"/>
        <v>　</v>
      </c>
      <c r="N19" s="75"/>
      <c r="O19" s="76" t="str">
        <f>IF(H19=0,"  ",H19)</f>
        <v xml:space="preserve">  </v>
      </c>
      <c r="P19" s="77" t="str">
        <f>IF(H19=0," ","=")</f>
        <v xml:space="preserve"> </v>
      </c>
      <c r="Q19" s="123" t="str">
        <f t="shared" ref="Q19" si="1">IF(L19*H19=0,"  ",L19*H19)</f>
        <v xml:space="preserve">  </v>
      </c>
      <c r="R19" s="123"/>
      <c r="S19" s="78" t="s">
        <v>40</v>
      </c>
      <c r="V19" s="10"/>
      <c r="W19" s="57"/>
      <c r="X19" s="50"/>
      <c r="Y19" s="57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</row>
    <row r="20" spans="2:47" ht="28.5" customHeight="1" thickBot="1" x14ac:dyDescent="0.2">
      <c r="B20" s="141"/>
      <c r="C20" s="124" t="s">
        <v>43</v>
      </c>
      <c r="D20" s="125"/>
      <c r="E20" s="125"/>
      <c r="F20" s="125"/>
      <c r="G20" s="126"/>
      <c r="H20" s="127">
        <f>SUM(H17:I19)</f>
        <v>0</v>
      </c>
      <c r="I20" s="128"/>
      <c r="J20" s="79" t="s">
        <v>25</v>
      </c>
      <c r="K20" s="129" t="s">
        <v>44</v>
      </c>
      <c r="L20" s="130"/>
      <c r="M20" s="131"/>
      <c r="N20" s="80"/>
      <c r="O20" s="132" t="str">
        <f>IF(I22=0,"",SUM(Q17:Q19))</f>
        <v/>
      </c>
      <c r="P20" s="133"/>
      <c r="Q20" s="133"/>
      <c r="R20" s="133"/>
      <c r="S20" s="81" t="s">
        <v>40</v>
      </c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</row>
    <row r="21" spans="2:47" ht="6" customHeight="1" thickBot="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82"/>
      <c r="M21" s="82"/>
      <c r="N21" s="82"/>
      <c r="O21" s="83"/>
      <c r="P21" s="82"/>
      <c r="Q21" s="84"/>
      <c r="R21" s="57"/>
      <c r="S21" s="10"/>
      <c r="T21" s="85"/>
      <c r="U21" s="86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</row>
    <row r="22" spans="2:47" ht="24.75" thickBot="1" x14ac:dyDescent="0.2">
      <c r="B22" s="109" t="s">
        <v>45</v>
      </c>
      <c r="C22" s="110"/>
      <c r="D22" s="110"/>
      <c r="E22" s="110"/>
      <c r="F22" s="110"/>
      <c r="G22" s="110"/>
      <c r="H22" s="111"/>
      <c r="I22" s="112">
        <f>R13+N14+H20</f>
        <v>0</v>
      </c>
      <c r="J22" s="113"/>
      <c r="K22" s="113"/>
      <c r="L22" s="87" t="s">
        <v>25</v>
      </c>
      <c r="M22" s="88" t="s">
        <v>46</v>
      </c>
      <c r="N22" s="88"/>
      <c r="O22" s="1"/>
      <c r="P22" s="89"/>
      <c r="T22" s="32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</row>
    <row r="23" spans="2:47" ht="2.25" customHeight="1" x14ac:dyDescent="0.1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89"/>
      <c r="Q23" s="1"/>
      <c r="T23" s="32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</row>
    <row r="24" spans="2:47" ht="18" customHeight="1" x14ac:dyDescent="0.15">
      <c r="B24" s="90" t="s">
        <v>47</v>
      </c>
      <c r="C24" s="91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3"/>
      <c r="P24" s="94"/>
      <c r="Q24" s="92"/>
      <c r="R24" s="94"/>
      <c r="S24" s="95"/>
      <c r="T24" s="32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</row>
    <row r="25" spans="2:47" ht="18" customHeight="1" x14ac:dyDescent="0.15">
      <c r="B25" s="96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57"/>
      <c r="P25" s="10"/>
      <c r="Q25" s="33"/>
      <c r="R25" s="10"/>
      <c r="S25" s="97"/>
      <c r="T25" s="32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</row>
    <row r="26" spans="2:47" ht="18" customHeight="1" x14ac:dyDescent="0.15">
      <c r="B26" s="96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57"/>
      <c r="P26" s="10"/>
      <c r="Q26" s="33"/>
      <c r="R26" s="10"/>
      <c r="S26" s="97"/>
      <c r="T26" s="32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</row>
    <row r="27" spans="2:47" ht="18" customHeight="1" x14ac:dyDescent="0.15">
      <c r="B27" s="96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57"/>
      <c r="P27" s="10"/>
      <c r="Q27" s="33"/>
      <c r="R27" s="10"/>
      <c r="S27" s="97"/>
      <c r="T27" s="32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</row>
    <row r="28" spans="2:47" ht="18" customHeight="1" x14ac:dyDescent="0.15">
      <c r="B28" s="98"/>
      <c r="C28" s="99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1"/>
      <c r="P28" s="102"/>
      <c r="Q28" s="102"/>
      <c r="R28" s="102"/>
      <c r="S28" s="103"/>
      <c r="T28" s="32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</row>
    <row r="29" spans="2:47" ht="4.5" customHeight="1" x14ac:dyDescent="0.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89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</row>
    <row r="30" spans="2:47" ht="20.100000000000001" customHeight="1" x14ac:dyDescent="0.15">
      <c r="B30" s="104" t="s">
        <v>48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3"/>
      <c r="P30" s="94"/>
      <c r="Q30" s="94"/>
      <c r="R30" s="94"/>
      <c r="S30" s="95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</row>
    <row r="31" spans="2:47" ht="20.100000000000001" customHeight="1" x14ac:dyDescent="0.15">
      <c r="B31" s="96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57"/>
      <c r="P31" s="10"/>
      <c r="Q31" s="10"/>
      <c r="R31" s="10"/>
      <c r="S31" s="97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</row>
    <row r="32" spans="2:47" ht="20.100000000000001" customHeight="1" x14ac:dyDescent="0.15">
      <c r="B32" s="105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97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</row>
    <row r="33" spans="2:47" ht="20.100000000000001" customHeight="1" x14ac:dyDescent="0.15">
      <c r="B33" s="105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97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</row>
    <row r="34" spans="2:47" ht="20.100000000000001" customHeight="1" x14ac:dyDescent="0.15"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8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</row>
    <row r="35" spans="2:47" ht="3.75" customHeight="1" x14ac:dyDescent="0.15">
      <c r="B35" s="106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8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</row>
    <row r="36" spans="2:47" ht="24.95" customHeight="1" x14ac:dyDescent="0.15">
      <c r="B36" s="114" t="s">
        <v>49</v>
      </c>
      <c r="C36" s="114"/>
      <c r="D36" s="114"/>
      <c r="E36" s="115" t="s">
        <v>50</v>
      </c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7"/>
    </row>
  </sheetData>
  <mergeCells count="54">
    <mergeCell ref="B4:B6"/>
    <mergeCell ref="C4:D4"/>
    <mergeCell ref="E4:F4"/>
    <mergeCell ref="C5:D5"/>
    <mergeCell ref="E5:L5"/>
    <mergeCell ref="A1:D1"/>
    <mergeCell ref="M1:N2"/>
    <mergeCell ref="P1:P2"/>
    <mergeCell ref="R1:R2"/>
    <mergeCell ref="A3:S3"/>
    <mergeCell ref="M5:N5"/>
    <mergeCell ref="O5:S5"/>
    <mergeCell ref="C6:D6"/>
    <mergeCell ref="E6:J6"/>
    <mergeCell ref="K6:L6"/>
    <mergeCell ref="M6:S6"/>
    <mergeCell ref="B8:L8"/>
    <mergeCell ref="M8:O8"/>
    <mergeCell ref="P8:S8"/>
    <mergeCell ref="B9:B14"/>
    <mergeCell ref="C9:D12"/>
    <mergeCell ref="E9:L9"/>
    <mergeCell ref="P9:R9"/>
    <mergeCell ref="E10:L10"/>
    <mergeCell ref="P10:R10"/>
    <mergeCell ref="E11:L11"/>
    <mergeCell ref="P11:R11"/>
    <mergeCell ref="E12:L12"/>
    <mergeCell ref="P12:S12"/>
    <mergeCell ref="C13:D13"/>
    <mergeCell ref="E13:L13"/>
    <mergeCell ref="P13:Q13"/>
    <mergeCell ref="C14:L14"/>
    <mergeCell ref="P14:Q14"/>
    <mergeCell ref="C15:S15"/>
    <mergeCell ref="L16:S16"/>
    <mergeCell ref="B17:B20"/>
    <mergeCell ref="C17:G17"/>
    <mergeCell ref="H17:I17"/>
    <mergeCell ref="Q17:R17"/>
    <mergeCell ref="C18:G18"/>
    <mergeCell ref="H18:I18"/>
    <mergeCell ref="B22:H22"/>
    <mergeCell ref="I22:K22"/>
    <mergeCell ref="B36:D36"/>
    <mergeCell ref="E36:S36"/>
    <mergeCell ref="Q18:R18"/>
    <mergeCell ref="C19:G19"/>
    <mergeCell ref="H19:I19"/>
    <mergeCell ref="Q19:R19"/>
    <mergeCell ref="C20:G20"/>
    <mergeCell ref="H20:I20"/>
    <mergeCell ref="K20:M20"/>
    <mergeCell ref="O20:R20"/>
  </mergeCells>
  <phoneticPr fontId="3"/>
  <conditionalFormatting sqref="M14:N14">
    <cfRule type="cellIs" dxfId="14" priority="8" operator="equal">
      <formula>0</formula>
    </cfRule>
    <cfRule type="cellIs" dxfId="13" priority="11" operator="equal">
      <formula>0</formula>
    </cfRule>
  </conditionalFormatting>
  <conditionalFormatting sqref="K20">
    <cfRule type="cellIs" dxfId="12" priority="7" operator="equal">
      <formula>0</formula>
    </cfRule>
    <cfRule type="cellIs" dxfId="11" priority="10" operator="equal">
      <formula>0</formula>
    </cfRule>
  </conditionalFormatting>
  <conditionalFormatting sqref="I22">
    <cfRule type="cellIs" dxfId="10" priority="9" operator="equal">
      <formula>0</formula>
    </cfRule>
  </conditionalFormatting>
  <conditionalFormatting sqref="L19">
    <cfRule type="expression" dxfId="9" priority="6">
      <formula>$H$19=0+$Y$20</formula>
    </cfRule>
  </conditionalFormatting>
  <conditionalFormatting sqref="L17">
    <cfRule type="expression" dxfId="8" priority="12">
      <formula>$H$17=0+$U$17</formula>
    </cfRule>
  </conditionalFormatting>
  <conditionalFormatting sqref="R13">
    <cfRule type="expression" dxfId="7" priority="2">
      <formula>"if($R$13&gt;sum($N$9:$N$11),""数値が無効です"",sum($P$9:$P$11)"</formula>
    </cfRule>
    <cfRule type="expression" priority="3">
      <formula>"if($R$13&gt;sum($N$9:$N$11),""数値が無効です"",sum+$P$9:$R"</formula>
    </cfRule>
    <cfRule type="expression" dxfId="6" priority="13">
      <formula>"ｑ１６＝０"</formula>
    </cfRule>
    <cfRule type="cellIs" dxfId="5" priority="14" operator="equal">
      <formula>0</formula>
    </cfRule>
    <cfRule type="cellIs" dxfId="4" priority="15" operator="equal">
      <formula>0</formula>
    </cfRule>
  </conditionalFormatting>
  <conditionalFormatting sqref="P9:P12">
    <cfRule type="expression" dxfId="3" priority="16">
      <formula>O9&lt;P9</formula>
    </cfRule>
  </conditionalFormatting>
  <conditionalFormatting sqref="H20:I20">
    <cfRule type="expression" dxfId="2" priority="4">
      <formula>$H$20=0</formula>
    </cfRule>
    <cfRule type="expression" dxfId="1" priority="5">
      <formula>"H27=0"</formula>
    </cfRule>
  </conditionalFormatting>
  <conditionalFormatting sqref="L18">
    <cfRule type="expression" dxfId="0" priority="1">
      <formula>$H$17=0+$U$17</formula>
    </cfRule>
  </conditionalFormatting>
  <pageMargins left="0.31496062992125984" right="0.27559055118110237" top="0.55118110236220474" bottom="0.55118110236220474" header="0.31496062992125984" footer="0.31496062992125984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減免観覧申込書 </vt:lpstr>
      <vt:lpstr>'減免観覧申込書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shinyamauchi</dc:creator>
  <cp:lastModifiedBy>shinyamauchi</cp:lastModifiedBy>
  <cp:lastPrinted>2019-10-01T07:41:26Z</cp:lastPrinted>
  <dcterms:created xsi:type="dcterms:W3CDTF">2019-10-01T07:17:07Z</dcterms:created>
  <dcterms:modified xsi:type="dcterms:W3CDTF">2019-10-01T07:41:39Z</dcterms:modified>
</cp:coreProperties>
</file>